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ATreasurer\2015\Budget\"/>
    </mc:Choice>
  </mc:AlternateContent>
  <bookViews>
    <workbookView xWindow="0" yWindow="0" windowWidth="20490" windowHeight="7755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E131" i="1" l="1"/>
  <c r="E140" i="1" s="1"/>
  <c r="E25" i="1" l="1"/>
  <c r="D25" i="1"/>
  <c r="E110" i="1"/>
  <c r="E64" i="1"/>
  <c r="E151" i="1" l="1"/>
  <c r="D151" i="1"/>
  <c r="E124" i="1"/>
  <c r="E119" i="1" l="1"/>
  <c r="E106" i="1"/>
  <c r="E98" i="1"/>
  <c r="E76" i="1"/>
  <c r="E59" i="1"/>
  <c r="E88" i="1"/>
  <c r="D88" i="1"/>
  <c r="E53" i="1"/>
  <c r="E143" i="1"/>
  <c r="E144" i="1" l="1"/>
  <c r="E145" i="1" s="1"/>
  <c r="D124" i="1"/>
  <c r="D140" i="1"/>
  <c r="D98" i="1" l="1"/>
  <c r="D119" i="1"/>
  <c r="D110" i="1"/>
  <c r="D106" i="1"/>
  <c r="D76" i="1"/>
  <c r="D64" i="1"/>
  <c r="D59" i="1"/>
  <c r="D53" i="1"/>
  <c r="D144" i="1" l="1"/>
  <c r="D143" i="1"/>
  <c r="D145" i="1" l="1"/>
</calcChain>
</file>

<file path=xl/sharedStrings.xml><?xml version="1.0" encoding="utf-8"?>
<sst xmlns="http://schemas.openxmlformats.org/spreadsheetml/2006/main" count="203" uniqueCount="157">
  <si>
    <t>2015 NEA Budget</t>
  </si>
  <si>
    <t>2015 Requested</t>
  </si>
  <si>
    <t>INCOME</t>
  </si>
  <si>
    <t>interest</t>
  </si>
  <si>
    <t>11-month CD - Hale</t>
  </si>
  <si>
    <t>Cash reserves - Fidelity</t>
  </si>
  <si>
    <t>Haas Award account</t>
  </si>
  <si>
    <t>Money market</t>
  </si>
  <si>
    <t>Donations</t>
  </si>
  <si>
    <t>Scholarships</t>
  </si>
  <si>
    <t>Development</t>
  </si>
  <si>
    <t>Vendor sponsorships</t>
  </si>
  <si>
    <t>Newsletter ads</t>
  </si>
  <si>
    <t>Mailing label sales/other</t>
  </si>
  <si>
    <t xml:space="preserve">Membership </t>
  </si>
  <si>
    <t xml:space="preserve">Dues </t>
  </si>
  <si>
    <t>Meetings</t>
  </si>
  <si>
    <t>Conference Reg fees - Spring</t>
  </si>
  <si>
    <t xml:space="preserve">Conference Reg fees - Fall </t>
  </si>
  <si>
    <t>Education</t>
  </si>
  <si>
    <t>Workshop Reg fees</t>
  </si>
  <si>
    <t>TOTAL INCOME</t>
  </si>
  <si>
    <t>EXPENSES</t>
  </si>
  <si>
    <t>BOARD</t>
  </si>
  <si>
    <t>Accountant</t>
  </si>
  <si>
    <t>Financial review, tax prep</t>
  </si>
  <si>
    <t>Accounting software</t>
  </si>
  <si>
    <t xml:space="preserve">Upgrade </t>
  </si>
  <si>
    <t>Awards</t>
  </si>
  <si>
    <t>DCA and DSA award certificates</t>
  </si>
  <si>
    <t>Catering</t>
  </si>
  <si>
    <t>Board meetings</t>
  </si>
  <si>
    <t>Contract labor</t>
  </si>
  <si>
    <t>Diversity training</t>
  </si>
  <si>
    <t>Dues &amp; Subscriptions</t>
  </si>
  <si>
    <t>SAA ($300), Survey Monkey ($228)</t>
  </si>
  <si>
    <t>Yale Journal</t>
  </si>
  <si>
    <t>Fees</t>
  </si>
  <si>
    <t>corp filing fee; bulk mail fee</t>
  </si>
  <si>
    <t>Liability insurance</t>
  </si>
  <si>
    <t>Office Supplies</t>
  </si>
  <si>
    <t>Postage</t>
  </si>
  <si>
    <t>Printing and Reproduction</t>
  </si>
  <si>
    <t>photocopies for annual business meeting</t>
  </si>
  <si>
    <t>meeting and travel scholarships</t>
  </si>
  <si>
    <t>Supplies</t>
  </si>
  <si>
    <t>Travel reimbursement</t>
  </si>
  <si>
    <t>ADA Compliance</t>
  </si>
  <si>
    <t>For meetings</t>
  </si>
  <si>
    <t>COMMUNICATION</t>
  </si>
  <si>
    <t>press releases and other non-meeting materials</t>
  </si>
  <si>
    <t>EDUCATION</t>
  </si>
  <si>
    <t>for workshop attendees</t>
  </si>
  <si>
    <t xml:space="preserve">Facilities (Room/Equipment) </t>
  </si>
  <si>
    <t>for workshops</t>
  </si>
  <si>
    <t>Honoraria</t>
  </si>
  <si>
    <t>for workshop speakers</t>
  </si>
  <si>
    <t>curriculum development</t>
  </si>
  <si>
    <t>Online payment processing fees</t>
  </si>
  <si>
    <t>Postage/delivery</t>
  </si>
  <si>
    <t>Printing &amp; Reproduction</t>
  </si>
  <si>
    <t>workshop packets</t>
  </si>
  <si>
    <t>Travel/hotel reimbursement</t>
  </si>
  <si>
    <t>for registrar/day-of representative</t>
  </si>
  <si>
    <t>for workshop instructors</t>
  </si>
  <si>
    <t>HAAS AWARD</t>
  </si>
  <si>
    <t>Fund contribution by Board</t>
  </si>
  <si>
    <t>HALE AWARD</t>
  </si>
  <si>
    <t>MEMBERSHIP</t>
  </si>
  <si>
    <t>Meet-ups</t>
  </si>
  <si>
    <t>Office supplies</t>
  </si>
  <si>
    <t>Dues/subscriptions</t>
  </si>
  <si>
    <t>Free workshop offered as prize for survey</t>
  </si>
  <si>
    <t>postage for renewal postcards</t>
  </si>
  <si>
    <t>Printing &amp; reproduction</t>
  </si>
  <si>
    <t>printing renewal postcards</t>
  </si>
  <si>
    <t>NEWSLETTER</t>
  </si>
  <si>
    <t>student writing prize</t>
  </si>
  <si>
    <t>Contract labor - Culp</t>
  </si>
  <si>
    <t>Contract labor - Inkspot</t>
  </si>
  <si>
    <t>Inkspot</t>
  </si>
  <si>
    <t>NOMINATING</t>
  </si>
  <si>
    <t>eBallot fee</t>
  </si>
  <si>
    <t>WEB SITE</t>
  </si>
  <si>
    <t>Web site licensing</t>
  </si>
  <si>
    <t>MEETING</t>
  </si>
  <si>
    <t xml:space="preserve">Spring Conference </t>
  </si>
  <si>
    <t>Fall Conference</t>
  </si>
  <si>
    <t>ROUNDTABLES</t>
  </si>
  <si>
    <t>REPS</t>
  </si>
  <si>
    <t>meet-ups</t>
  </si>
  <si>
    <r>
      <t>swag: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magnets, pencils</t>
    </r>
  </si>
  <si>
    <t>REPS TOTAL</t>
  </si>
  <si>
    <t>Local History</t>
  </si>
  <si>
    <t>swag: buttons, badge flags</t>
  </si>
  <si>
    <t>Local history TOTAL</t>
  </si>
  <si>
    <t>ROUNDTABLES TOTAL</t>
  </si>
  <si>
    <t>Total Income</t>
  </si>
  <si>
    <t>Total Expenses</t>
  </si>
  <si>
    <t>Hale Award savings account</t>
  </si>
  <si>
    <t>Haas Award savings account</t>
  </si>
  <si>
    <t>Yale journal promotional material</t>
  </si>
  <si>
    <t>Tax software and forms; paper; envelopes; printer ink</t>
  </si>
  <si>
    <t>stamps [not bulk mail]; mailing tax materials</t>
  </si>
  <si>
    <t>Magnets; promotional materials</t>
  </si>
  <si>
    <t>Inkspot via USPS</t>
  </si>
  <si>
    <t>Hover domain name</t>
  </si>
  <si>
    <t>Linode backups</t>
  </si>
  <si>
    <t>Wild Apricot host server</t>
  </si>
  <si>
    <t>Dues and subscriptions</t>
  </si>
  <si>
    <t>estimated; see Spring 2015 budget for details</t>
  </si>
  <si>
    <t>estimated; see Fall 2015 budget for details</t>
  </si>
  <si>
    <t>Reception income - Spring</t>
  </si>
  <si>
    <t>Prize fee for annual membership survey</t>
  </si>
  <si>
    <t>Tour income - Spring</t>
  </si>
  <si>
    <t>BOARD TOTAL</t>
  </si>
  <si>
    <t>COMMUNICATION TOTAL</t>
  </si>
  <si>
    <t>DEVELOPMENT TOTAL</t>
  </si>
  <si>
    <t>Result</t>
  </si>
  <si>
    <t>MEETING TOTAL</t>
  </si>
  <si>
    <t>WEB SITE TOTAL</t>
  </si>
  <si>
    <t>NOMINATING TOTAL</t>
  </si>
  <si>
    <t>NEWSLETTER TOTAL</t>
  </si>
  <si>
    <t>MEMBERSHIP TOTAL</t>
  </si>
  <si>
    <t>EDUCATION TOTAL</t>
  </si>
  <si>
    <t>thank you gifts for outgoing Board members</t>
  </si>
  <si>
    <t>Printing and reproduction</t>
  </si>
  <si>
    <t>event fliers</t>
  </si>
  <si>
    <t>AV AWARD</t>
  </si>
  <si>
    <t>AV award</t>
  </si>
  <si>
    <t>mileage reimb over 100 miles - winter/summer board meetings</t>
  </si>
  <si>
    <t>LGBTQ Issues</t>
  </si>
  <si>
    <t>3 meet-ups</t>
  </si>
  <si>
    <t>VENDOR COORDINATOR</t>
  </si>
  <si>
    <t>Annual award</t>
  </si>
  <si>
    <t>First of three annual awards</t>
  </si>
  <si>
    <t>Registrar, spring 2015 meeting</t>
  </si>
  <si>
    <t>Deposit</t>
  </si>
  <si>
    <t>Spring 2016 conference deposit</t>
  </si>
  <si>
    <t>Spring 2017 conference deposit</t>
  </si>
  <si>
    <t>Mass Humanities Conference sponsorship</t>
  </si>
  <si>
    <t>Von Salis Scholarship Fund</t>
  </si>
  <si>
    <t>Payment from MARAC for balance owing on Spring 2015 meeting</t>
  </si>
  <si>
    <t>Bank service charges</t>
  </si>
  <si>
    <t>LGBTQ TOTAL</t>
  </si>
  <si>
    <t>Locking in 2 years of WA current pricing</t>
  </si>
  <si>
    <t>Online Payment Processing Fees</t>
  </si>
  <si>
    <t>Donations made via PayPal</t>
  </si>
  <si>
    <t>INCLUSION &amp; DIVERSITY</t>
  </si>
  <si>
    <t>given own budget line in FY2015</t>
  </si>
  <si>
    <t>Mailing promotional material for Historic Northampton workshop</t>
  </si>
  <si>
    <t>Mailing check for lockin payment to Canada</t>
  </si>
  <si>
    <t>Web hosting, April 2015-March 2017</t>
  </si>
  <si>
    <t>OTHER CURRENT ASSETS</t>
  </si>
  <si>
    <t>2015 Final</t>
  </si>
  <si>
    <t>Fall 2015 boxed lunches for workshop participants</t>
  </si>
  <si>
    <t>Signs for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</si>
</sst>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44" fontId="0" fillId="0" borderId="0" xfId="0" applyNumberFormat="1"/>
    <xf numFmtId="44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 applyBorder="1"/>
    <xf numFmtId="44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44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/>
    <xf numFmtId="0" fontId="0" fillId="0" borderId="0" xfId="0" applyFont="1"/>
    <xf numFmtId="44" fontId="0" fillId="0" borderId="1" xfId="0" applyNumberFormat="1" applyBorder="1" applyAlignment="1">
      <alignment wrapText="1"/>
    </xf>
    <xf numFmtId="44" fontId="1" fillId="0" borderId="0" xfId="0" applyNumberFormat="1" applyFont="1" applyAlignment="1">
      <alignment wrapText="1"/>
    </xf>
    <xf numFmtId="44" fontId="0" fillId="0" borderId="0" xfId="0" applyNumberFormat="1" applyFont="1"/>
    <xf numFmtId="44" fontId="0" fillId="0" borderId="0" xfId="0" applyNumberFormat="1" applyFont="1" applyAlignment="1">
      <alignment wrapText="1"/>
    </xf>
    <xf numFmtId="0" fontId="5" fillId="0" borderId="0" xfId="0" applyFont="1" applyBorder="1"/>
    <xf numFmtId="0" fontId="0" fillId="0" borderId="0" xfId="0" applyAlignment="1"/>
    <xf numFmtId="0" fontId="4" fillId="0" borderId="0" xfId="0" applyFont="1" applyBorder="1" applyAlignment="1"/>
    <xf numFmtId="3" fontId="0" fillId="0" borderId="0" xfId="0" applyNumberForma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44" fontId="1" fillId="0" borderId="2" xfId="0" applyNumberFormat="1" applyFont="1" applyBorder="1"/>
    <xf numFmtId="0" fontId="5" fillId="0" borderId="0" xfId="0" applyFont="1" applyAlignment="1">
      <alignment wrapText="1"/>
    </xf>
    <xf numFmtId="44" fontId="1" fillId="0" borderId="0" xfId="0" applyNumberFormat="1" applyFont="1" applyBorder="1"/>
    <xf numFmtId="44" fontId="1" fillId="0" borderId="0" xfId="0" applyNumberFormat="1" applyFont="1" applyBorder="1" applyAlignment="1">
      <alignment wrapText="1"/>
    </xf>
    <xf numFmtId="44" fontId="1" fillId="0" borderId="1" xfId="0" applyNumberFormat="1" applyFont="1" applyBorder="1"/>
    <xf numFmtId="44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44" fontId="0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43" fontId="0" fillId="0" borderId="0" xfId="0" applyNumberFormat="1" applyFont="1" applyBorder="1" applyAlignment="1">
      <alignment wrapText="1"/>
    </xf>
    <xf numFmtId="44" fontId="0" fillId="0" borderId="0" xfId="0" applyNumberFormat="1" applyFont="1" applyBorder="1" applyAlignment="1"/>
    <xf numFmtId="4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1" xfId="0" applyNumberFormat="1" applyFont="1" applyFill="1" applyBorder="1" applyAlignment="1">
      <alignment wrapText="1"/>
    </xf>
    <xf numFmtId="0" fontId="6" fillId="0" borderId="0" xfId="0" applyFont="1" applyBorder="1"/>
    <xf numFmtId="0" fontId="0" fillId="0" borderId="0" xfId="0" applyFont="1" applyBorder="1" applyAlignment="1">
      <alignment wrapText="1"/>
    </xf>
    <xf numFmtId="8" fontId="0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B137" sqref="B137"/>
    </sheetView>
  </sheetViews>
  <sheetFormatPr defaultRowHeight="15" x14ac:dyDescent="0.25"/>
  <cols>
    <col min="1" max="1" width="26.140625" customWidth="1"/>
    <col min="2" max="2" width="23.7109375" style="22" customWidth="1"/>
    <col min="3" max="3" width="22" customWidth="1"/>
    <col min="4" max="5" width="15.5703125" style="4" customWidth="1"/>
    <col min="6" max="6" width="28.85546875" customWidth="1"/>
    <col min="253" max="253" width="23.140625" customWidth="1"/>
    <col min="254" max="254" width="32.85546875" customWidth="1"/>
    <col min="255" max="255" width="27.7109375" customWidth="1"/>
    <col min="256" max="256" width="13" customWidth="1"/>
    <col min="257" max="257" width="13.7109375" customWidth="1"/>
    <col min="258" max="258" width="13.42578125" customWidth="1"/>
    <col min="509" max="509" width="23.140625" customWidth="1"/>
    <col min="510" max="510" width="32.85546875" customWidth="1"/>
    <col min="511" max="511" width="27.7109375" customWidth="1"/>
    <col min="512" max="512" width="13" customWidth="1"/>
    <col min="513" max="513" width="13.7109375" customWidth="1"/>
    <col min="514" max="514" width="13.42578125" customWidth="1"/>
    <col min="765" max="765" width="23.140625" customWidth="1"/>
    <col min="766" max="766" width="32.85546875" customWidth="1"/>
    <col min="767" max="767" width="27.7109375" customWidth="1"/>
    <col min="768" max="768" width="13" customWidth="1"/>
    <col min="769" max="769" width="13.7109375" customWidth="1"/>
    <col min="770" max="770" width="13.42578125" customWidth="1"/>
    <col min="1021" max="1021" width="23.140625" customWidth="1"/>
    <col min="1022" max="1022" width="32.85546875" customWidth="1"/>
    <col min="1023" max="1023" width="27.7109375" customWidth="1"/>
    <col min="1024" max="1024" width="13" customWidth="1"/>
    <col min="1025" max="1025" width="13.7109375" customWidth="1"/>
    <col min="1026" max="1026" width="13.42578125" customWidth="1"/>
    <col min="1277" max="1277" width="23.140625" customWidth="1"/>
    <col min="1278" max="1278" width="32.85546875" customWidth="1"/>
    <col min="1279" max="1279" width="27.7109375" customWidth="1"/>
    <col min="1280" max="1280" width="13" customWidth="1"/>
    <col min="1281" max="1281" width="13.7109375" customWidth="1"/>
    <col min="1282" max="1282" width="13.42578125" customWidth="1"/>
    <col min="1533" max="1533" width="23.140625" customWidth="1"/>
    <col min="1534" max="1534" width="32.85546875" customWidth="1"/>
    <col min="1535" max="1535" width="27.7109375" customWidth="1"/>
    <col min="1536" max="1536" width="13" customWidth="1"/>
    <col min="1537" max="1537" width="13.7109375" customWidth="1"/>
    <col min="1538" max="1538" width="13.42578125" customWidth="1"/>
    <col min="1789" max="1789" width="23.140625" customWidth="1"/>
    <col min="1790" max="1790" width="32.85546875" customWidth="1"/>
    <col min="1791" max="1791" width="27.7109375" customWidth="1"/>
    <col min="1792" max="1792" width="13" customWidth="1"/>
    <col min="1793" max="1793" width="13.7109375" customWidth="1"/>
    <col min="1794" max="1794" width="13.42578125" customWidth="1"/>
    <col min="2045" max="2045" width="23.140625" customWidth="1"/>
    <col min="2046" max="2046" width="32.85546875" customWidth="1"/>
    <col min="2047" max="2047" width="27.7109375" customWidth="1"/>
    <col min="2048" max="2048" width="13" customWidth="1"/>
    <col min="2049" max="2049" width="13.7109375" customWidth="1"/>
    <col min="2050" max="2050" width="13.42578125" customWidth="1"/>
    <col min="2301" max="2301" width="23.140625" customWidth="1"/>
    <col min="2302" max="2302" width="32.85546875" customWidth="1"/>
    <col min="2303" max="2303" width="27.7109375" customWidth="1"/>
    <col min="2304" max="2304" width="13" customWidth="1"/>
    <col min="2305" max="2305" width="13.7109375" customWidth="1"/>
    <col min="2306" max="2306" width="13.42578125" customWidth="1"/>
    <col min="2557" max="2557" width="23.140625" customWidth="1"/>
    <col min="2558" max="2558" width="32.85546875" customWidth="1"/>
    <col min="2559" max="2559" width="27.7109375" customWidth="1"/>
    <col min="2560" max="2560" width="13" customWidth="1"/>
    <col min="2561" max="2561" width="13.7109375" customWidth="1"/>
    <col min="2562" max="2562" width="13.42578125" customWidth="1"/>
    <col min="2813" max="2813" width="23.140625" customWidth="1"/>
    <col min="2814" max="2814" width="32.85546875" customWidth="1"/>
    <col min="2815" max="2815" width="27.7109375" customWidth="1"/>
    <col min="2816" max="2816" width="13" customWidth="1"/>
    <col min="2817" max="2817" width="13.7109375" customWidth="1"/>
    <col min="2818" max="2818" width="13.42578125" customWidth="1"/>
    <col min="3069" max="3069" width="23.140625" customWidth="1"/>
    <col min="3070" max="3070" width="32.85546875" customWidth="1"/>
    <col min="3071" max="3071" width="27.7109375" customWidth="1"/>
    <col min="3072" max="3072" width="13" customWidth="1"/>
    <col min="3073" max="3073" width="13.7109375" customWidth="1"/>
    <col min="3074" max="3074" width="13.42578125" customWidth="1"/>
    <col min="3325" max="3325" width="23.140625" customWidth="1"/>
    <col min="3326" max="3326" width="32.85546875" customWidth="1"/>
    <col min="3327" max="3327" width="27.7109375" customWidth="1"/>
    <col min="3328" max="3328" width="13" customWidth="1"/>
    <col min="3329" max="3329" width="13.7109375" customWidth="1"/>
    <col min="3330" max="3330" width="13.42578125" customWidth="1"/>
    <col min="3581" max="3581" width="23.140625" customWidth="1"/>
    <col min="3582" max="3582" width="32.85546875" customWidth="1"/>
    <col min="3583" max="3583" width="27.7109375" customWidth="1"/>
    <col min="3584" max="3584" width="13" customWidth="1"/>
    <col min="3585" max="3585" width="13.7109375" customWidth="1"/>
    <col min="3586" max="3586" width="13.42578125" customWidth="1"/>
    <col min="3837" max="3837" width="23.140625" customWidth="1"/>
    <col min="3838" max="3838" width="32.85546875" customWidth="1"/>
    <col min="3839" max="3839" width="27.7109375" customWidth="1"/>
    <col min="3840" max="3840" width="13" customWidth="1"/>
    <col min="3841" max="3841" width="13.7109375" customWidth="1"/>
    <col min="3842" max="3842" width="13.42578125" customWidth="1"/>
    <col min="4093" max="4093" width="23.140625" customWidth="1"/>
    <col min="4094" max="4094" width="32.85546875" customWidth="1"/>
    <col min="4095" max="4095" width="27.7109375" customWidth="1"/>
    <col min="4096" max="4096" width="13" customWidth="1"/>
    <col min="4097" max="4097" width="13.7109375" customWidth="1"/>
    <col min="4098" max="4098" width="13.42578125" customWidth="1"/>
    <col min="4349" max="4349" width="23.140625" customWidth="1"/>
    <col min="4350" max="4350" width="32.85546875" customWidth="1"/>
    <col min="4351" max="4351" width="27.7109375" customWidth="1"/>
    <col min="4352" max="4352" width="13" customWidth="1"/>
    <col min="4353" max="4353" width="13.7109375" customWidth="1"/>
    <col min="4354" max="4354" width="13.42578125" customWidth="1"/>
    <col min="4605" max="4605" width="23.140625" customWidth="1"/>
    <col min="4606" max="4606" width="32.85546875" customWidth="1"/>
    <col min="4607" max="4607" width="27.7109375" customWidth="1"/>
    <col min="4608" max="4608" width="13" customWidth="1"/>
    <col min="4609" max="4609" width="13.7109375" customWidth="1"/>
    <col min="4610" max="4610" width="13.42578125" customWidth="1"/>
    <col min="4861" max="4861" width="23.140625" customWidth="1"/>
    <col min="4862" max="4862" width="32.85546875" customWidth="1"/>
    <col min="4863" max="4863" width="27.7109375" customWidth="1"/>
    <col min="4864" max="4864" width="13" customWidth="1"/>
    <col min="4865" max="4865" width="13.7109375" customWidth="1"/>
    <col min="4866" max="4866" width="13.42578125" customWidth="1"/>
    <col min="5117" max="5117" width="23.140625" customWidth="1"/>
    <col min="5118" max="5118" width="32.85546875" customWidth="1"/>
    <col min="5119" max="5119" width="27.7109375" customWidth="1"/>
    <col min="5120" max="5120" width="13" customWidth="1"/>
    <col min="5121" max="5121" width="13.7109375" customWidth="1"/>
    <col min="5122" max="5122" width="13.42578125" customWidth="1"/>
    <col min="5373" max="5373" width="23.140625" customWidth="1"/>
    <col min="5374" max="5374" width="32.85546875" customWidth="1"/>
    <col min="5375" max="5375" width="27.7109375" customWidth="1"/>
    <col min="5376" max="5376" width="13" customWidth="1"/>
    <col min="5377" max="5377" width="13.7109375" customWidth="1"/>
    <col min="5378" max="5378" width="13.42578125" customWidth="1"/>
    <col min="5629" max="5629" width="23.140625" customWidth="1"/>
    <col min="5630" max="5630" width="32.85546875" customWidth="1"/>
    <col min="5631" max="5631" width="27.7109375" customWidth="1"/>
    <col min="5632" max="5632" width="13" customWidth="1"/>
    <col min="5633" max="5633" width="13.7109375" customWidth="1"/>
    <col min="5634" max="5634" width="13.42578125" customWidth="1"/>
    <col min="5885" max="5885" width="23.140625" customWidth="1"/>
    <col min="5886" max="5886" width="32.85546875" customWidth="1"/>
    <col min="5887" max="5887" width="27.7109375" customWidth="1"/>
    <col min="5888" max="5888" width="13" customWidth="1"/>
    <col min="5889" max="5889" width="13.7109375" customWidth="1"/>
    <col min="5890" max="5890" width="13.42578125" customWidth="1"/>
    <col min="6141" max="6141" width="23.140625" customWidth="1"/>
    <col min="6142" max="6142" width="32.85546875" customWidth="1"/>
    <col min="6143" max="6143" width="27.7109375" customWidth="1"/>
    <col min="6144" max="6144" width="13" customWidth="1"/>
    <col min="6145" max="6145" width="13.7109375" customWidth="1"/>
    <col min="6146" max="6146" width="13.42578125" customWidth="1"/>
    <col min="6397" max="6397" width="23.140625" customWidth="1"/>
    <col min="6398" max="6398" width="32.85546875" customWidth="1"/>
    <col min="6399" max="6399" width="27.7109375" customWidth="1"/>
    <col min="6400" max="6400" width="13" customWidth="1"/>
    <col min="6401" max="6401" width="13.7109375" customWidth="1"/>
    <col min="6402" max="6402" width="13.42578125" customWidth="1"/>
    <col min="6653" max="6653" width="23.140625" customWidth="1"/>
    <col min="6654" max="6654" width="32.85546875" customWidth="1"/>
    <col min="6655" max="6655" width="27.7109375" customWidth="1"/>
    <col min="6656" max="6656" width="13" customWidth="1"/>
    <col min="6657" max="6657" width="13.7109375" customWidth="1"/>
    <col min="6658" max="6658" width="13.42578125" customWidth="1"/>
    <col min="6909" max="6909" width="23.140625" customWidth="1"/>
    <col min="6910" max="6910" width="32.85546875" customWidth="1"/>
    <col min="6911" max="6911" width="27.7109375" customWidth="1"/>
    <col min="6912" max="6912" width="13" customWidth="1"/>
    <col min="6913" max="6913" width="13.7109375" customWidth="1"/>
    <col min="6914" max="6914" width="13.42578125" customWidth="1"/>
    <col min="7165" max="7165" width="23.140625" customWidth="1"/>
    <col min="7166" max="7166" width="32.85546875" customWidth="1"/>
    <col min="7167" max="7167" width="27.7109375" customWidth="1"/>
    <col min="7168" max="7168" width="13" customWidth="1"/>
    <col min="7169" max="7169" width="13.7109375" customWidth="1"/>
    <col min="7170" max="7170" width="13.42578125" customWidth="1"/>
    <col min="7421" max="7421" width="23.140625" customWidth="1"/>
    <col min="7422" max="7422" width="32.85546875" customWidth="1"/>
    <col min="7423" max="7423" width="27.7109375" customWidth="1"/>
    <col min="7424" max="7424" width="13" customWidth="1"/>
    <col min="7425" max="7425" width="13.7109375" customWidth="1"/>
    <col min="7426" max="7426" width="13.42578125" customWidth="1"/>
    <col min="7677" max="7677" width="23.140625" customWidth="1"/>
    <col min="7678" max="7678" width="32.85546875" customWidth="1"/>
    <col min="7679" max="7679" width="27.7109375" customWidth="1"/>
    <col min="7680" max="7680" width="13" customWidth="1"/>
    <col min="7681" max="7681" width="13.7109375" customWidth="1"/>
    <col min="7682" max="7682" width="13.42578125" customWidth="1"/>
    <col min="7933" max="7933" width="23.140625" customWidth="1"/>
    <col min="7934" max="7934" width="32.85546875" customWidth="1"/>
    <col min="7935" max="7935" width="27.7109375" customWidth="1"/>
    <col min="7936" max="7936" width="13" customWidth="1"/>
    <col min="7937" max="7937" width="13.7109375" customWidth="1"/>
    <col min="7938" max="7938" width="13.42578125" customWidth="1"/>
    <col min="8189" max="8189" width="23.140625" customWidth="1"/>
    <col min="8190" max="8190" width="32.85546875" customWidth="1"/>
    <col min="8191" max="8191" width="27.7109375" customWidth="1"/>
    <col min="8192" max="8192" width="13" customWidth="1"/>
    <col min="8193" max="8193" width="13.7109375" customWidth="1"/>
    <col min="8194" max="8194" width="13.42578125" customWidth="1"/>
    <col min="8445" max="8445" width="23.140625" customWidth="1"/>
    <col min="8446" max="8446" width="32.85546875" customWidth="1"/>
    <col min="8447" max="8447" width="27.7109375" customWidth="1"/>
    <col min="8448" max="8448" width="13" customWidth="1"/>
    <col min="8449" max="8449" width="13.7109375" customWidth="1"/>
    <col min="8450" max="8450" width="13.42578125" customWidth="1"/>
    <col min="8701" max="8701" width="23.140625" customWidth="1"/>
    <col min="8702" max="8702" width="32.85546875" customWidth="1"/>
    <col min="8703" max="8703" width="27.7109375" customWidth="1"/>
    <col min="8704" max="8704" width="13" customWidth="1"/>
    <col min="8705" max="8705" width="13.7109375" customWidth="1"/>
    <col min="8706" max="8706" width="13.42578125" customWidth="1"/>
    <col min="8957" max="8957" width="23.140625" customWidth="1"/>
    <col min="8958" max="8958" width="32.85546875" customWidth="1"/>
    <col min="8959" max="8959" width="27.7109375" customWidth="1"/>
    <col min="8960" max="8960" width="13" customWidth="1"/>
    <col min="8961" max="8961" width="13.7109375" customWidth="1"/>
    <col min="8962" max="8962" width="13.42578125" customWidth="1"/>
    <col min="9213" max="9213" width="23.140625" customWidth="1"/>
    <col min="9214" max="9214" width="32.85546875" customWidth="1"/>
    <col min="9215" max="9215" width="27.7109375" customWidth="1"/>
    <col min="9216" max="9216" width="13" customWidth="1"/>
    <col min="9217" max="9217" width="13.7109375" customWidth="1"/>
    <col min="9218" max="9218" width="13.42578125" customWidth="1"/>
    <col min="9469" max="9469" width="23.140625" customWidth="1"/>
    <col min="9470" max="9470" width="32.85546875" customWidth="1"/>
    <col min="9471" max="9471" width="27.7109375" customWidth="1"/>
    <col min="9472" max="9472" width="13" customWidth="1"/>
    <col min="9473" max="9473" width="13.7109375" customWidth="1"/>
    <col min="9474" max="9474" width="13.42578125" customWidth="1"/>
    <col min="9725" max="9725" width="23.140625" customWidth="1"/>
    <col min="9726" max="9726" width="32.85546875" customWidth="1"/>
    <col min="9727" max="9727" width="27.7109375" customWidth="1"/>
    <col min="9728" max="9728" width="13" customWidth="1"/>
    <col min="9729" max="9729" width="13.7109375" customWidth="1"/>
    <col min="9730" max="9730" width="13.42578125" customWidth="1"/>
    <col min="9981" max="9981" width="23.140625" customWidth="1"/>
    <col min="9982" max="9982" width="32.85546875" customWidth="1"/>
    <col min="9983" max="9983" width="27.7109375" customWidth="1"/>
    <col min="9984" max="9984" width="13" customWidth="1"/>
    <col min="9985" max="9985" width="13.7109375" customWidth="1"/>
    <col min="9986" max="9986" width="13.42578125" customWidth="1"/>
    <col min="10237" max="10237" width="23.140625" customWidth="1"/>
    <col min="10238" max="10238" width="32.85546875" customWidth="1"/>
    <col min="10239" max="10239" width="27.7109375" customWidth="1"/>
    <col min="10240" max="10240" width="13" customWidth="1"/>
    <col min="10241" max="10241" width="13.7109375" customWidth="1"/>
    <col min="10242" max="10242" width="13.42578125" customWidth="1"/>
    <col min="10493" max="10493" width="23.140625" customWidth="1"/>
    <col min="10494" max="10494" width="32.85546875" customWidth="1"/>
    <col min="10495" max="10495" width="27.7109375" customWidth="1"/>
    <col min="10496" max="10496" width="13" customWidth="1"/>
    <col min="10497" max="10497" width="13.7109375" customWidth="1"/>
    <col min="10498" max="10498" width="13.42578125" customWidth="1"/>
    <col min="10749" max="10749" width="23.140625" customWidth="1"/>
    <col min="10750" max="10750" width="32.85546875" customWidth="1"/>
    <col min="10751" max="10751" width="27.7109375" customWidth="1"/>
    <col min="10752" max="10752" width="13" customWidth="1"/>
    <col min="10753" max="10753" width="13.7109375" customWidth="1"/>
    <col min="10754" max="10754" width="13.42578125" customWidth="1"/>
    <col min="11005" max="11005" width="23.140625" customWidth="1"/>
    <col min="11006" max="11006" width="32.85546875" customWidth="1"/>
    <col min="11007" max="11007" width="27.7109375" customWidth="1"/>
    <col min="11008" max="11008" width="13" customWidth="1"/>
    <col min="11009" max="11009" width="13.7109375" customWidth="1"/>
    <col min="11010" max="11010" width="13.42578125" customWidth="1"/>
    <col min="11261" max="11261" width="23.140625" customWidth="1"/>
    <col min="11262" max="11262" width="32.85546875" customWidth="1"/>
    <col min="11263" max="11263" width="27.7109375" customWidth="1"/>
    <col min="11264" max="11264" width="13" customWidth="1"/>
    <col min="11265" max="11265" width="13.7109375" customWidth="1"/>
    <col min="11266" max="11266" width="13.42578125" customWidth="1"/>
    <col min="11517" max="11517" width="23.140625" customWidth="1"/>
    <col min="11518" max="11518" width="32.85546875" customWidth="1"/>
    <col min="11519" max="11519" width="27.7109375" customWidth="1"/>
    <col min="11520" max="11520" width="13" customWidth="1"/>
    <col min="11521" max="11521" width="13.7109375" customWidth="1"/>
    <col min="11522" max="11522" width="13.42578125" customWidth="1"/>
    <col min="11773" max="11773" width="23.140625" customWidth="1"/>
    <col min="11774" max="11774" width="32.85546875" customWidth="1"/>
    <col min="11775" max="11775" width="27.7109375" customWidth="1"/>
    <col min="11776" max="11776" width="13" customWidth="1"/>
    <col min="11777" max="11777" width="13.7109375" customWidth="1"/>
    <col min="11778" max="11778" width="13.42578125" customWidth="1"/>
    <col min="12029" max="12029" width="23.140625" customWidth="1"/>
    <col min="12030" max="12030" width="32.85546875" customWidth="1"/>
    <col min="12031" max="12031" width="27.7109375" customWidth="1"/>
    <col min="12032" max="12032" width="13" customWidth="1"/>
    <col min="12033" max="12033" width="13.7109375" customWidth="1"/>
    <col min="12034" max="12034" width="13.42578125" customWidth="1"/>
    <col min="12285" max="12285" width="23.140625" customWidth="1"/>
    <col min="12286" max="12286" width="32.85546875" customWidth="1"/>
    <col min="12287" max="12287" width="27.7109375" customWidth="1"/>
    <col min="12288" max="12288" width="13" customWidth="1"/>
    <col min="12289" max="12289" width="13.7109375" customWidth="1"/>
    <col min="12290" max="12290" width="13.42578125" customWidth="1"/>
    <col min="12541" max="12541" width="23.140625" customWidth="1"/>
    <col min="12542" max="12542" width="32.85546875" customWidth="1"/>
    <col min="12543" max="12543" width="27.7109375" customWidth="1"/>
    <col min="12544" max="12544" width="13" customWidth="1"/>
    <col min="12545" max="12545" width="13.7109375" customWidth="1"/>
    <col min="12546" max="12546" width="13.42578125" customWidth="1"/>
    <col min="12797" max="12797" width="23.140625" customWidth="1"/>
    <col min="12798" max="12798" width="32.85546875" customWidth="1"/>
    <col min="12799" max="12799" width="27.7109375" customWidth="1"/>
    <col min="12800" max="12800" width="13" customWidth="1"/>
    <col min="12801" max="12801" width="13.7109375" customWidth="1"/>
    <col min="12802" max="12802" width="13.42578125" customWidth="1"/>
    <col min="13053" max="13053" width="23.140625" customWidth="1"/>
    <col min="13054" max="13054" width="32.85546875" customWidth="1"/>
    <col min="13055" max="13055" width="27.7109375" customWidth="1"/>
    <col min="13056" max="13056" width="13" customWidth="1"/>
    <col min="13057" max="13057" width="13.7109375" customWidth="1"/>
    <col min="13058" max="13058" width="13.42578125" customWidth="1"/>
    <col min="13309" max="13309" width="23.140625" customWidth="1"/>
    <col min="13310" max="13310" width="32.85546875" customWidth="1"/>
    <col min="13311" max="13311" width="27.7109375" customWidth="1"/>
    <col min="13312" max="13312" width="13" customWidth="1"/>
    <col min="13313" max="13313" width="13.7109375" customWidth="1"/>
    <col min="13314" max="13314" width="13.42578125" customWidth="1"/>
    <col min="13565" max="13565" width="23.140625" customWidth="1"/>
    <col min="13566" max="13566" width="32.85546875" customWidth="1"/>
    <col min="13567" max="13567" width="27.7109375" customWidth="1"/>
    <col min="13568" max="13568" width="13" customWidth="1"/>
    <col min="13569" max="13569" width="13.7109375" customWidth="1"/>
    <col min="13570" max="13570" width="13.42578125" customWidth="1"/>
    <col min="13821" max="13821" width="23.140625" customWidth="1"/>
    <col min="13822" max="13822" width="32.85546875" customWidth="1"/>
    <col min="13823" max="13823" width="27.7109375" customWidth="1"/>
    <col min="13824" max="13824" width="13" customWidth="1"/>
    <col min="13825" max="13825" width="13.7109375" customWidth="1"/>
    <col min="13826" max="13826" width="13.42578125" customWidth="1"/>
    <col min="14077" max="14077" width="23.140625" customWidth="1"/>
    <col min="14078" max="14078" width="32.85546875" customWidth="1"/>
    <col min="14079" max="14079" width="27.7109375" customWidth="1"/>
    <col min="14080" max="14080" width="13" customWidth="1"/>
    <col min="14081" max="14081" width="13.7109375" customWidth="1"/>
    <col min="14082" max="14082" width="13.42578125" customWidth="1"/>
    <col min="14333" max="14333" width="23.140625" customWidth="1"/>
    <col min="14334" max="14334" width="32.85546875" customWidth="1"/>
    <col min="14335" max="14335" width="27.7109375" customWidth="1"/>
    <col min="14336" max="14336" width="13" customWidth="1"/>
    <col min="14337" max="14337" width="13.7109375" customWidth="1"/>
    <col min="14338" max="14338" width="13.42578125" customWidth="1"/>
    <col min="14589" max="14589" width="23.140625" customWidth="1"/>
    <col min="14590" max="14590" width="32.85546875" customWidth="1"/>
    <col min="14591" max="14591" width="27.7109375" customWidth="1"/>
    <col min="14592" max="14592" width="13" customWidth="1"/>
    <col min="14593" max="14593" width="13.7109375" customWidth="1"/>
    <col min="14594" max="14594" width="13.42578125" customWidth="1"/>
    <col min="14845" max="14845" width="23.140625" customWidth="1"/>
    <col min="14846" max="14846" width="32.85546875" customWidth="1"/>
    <col min="14847" max="14847" width="27.7109375" customWidth="1"/>
    <col min="14848" max="14848" width="13" customWidth="1"/>
    <col min="14849" max="14849" width="13.7109375" customWidth="1"/>
    <col min="14850" max="14850" width="13.42578125" customWidth="1"/>
    <col min="15101" max="15101" width="23.140625" customWidth="1"/>
    <col min="15102" max="15102" width="32.85546875" customWidth="1"/>
    <col min="15103" max="15103" width="27.7109375" customWidth="1"/>
    <col min="15104" max="15104" width="13" customWidth="1"/>
    <col min="15105" max="15105" width="13.7109375" customWidth="1"/>
    <col min="15106" max="15106" width="13.42578125" customWidth="1"/>
    <col min="15357" max="15357" width="23.140625" customWidth="1"/>
    <col min="15358" max="15358" width="32.85546875" customWidth="1"/>
    <col min="15359" max="15359" width="27.7109375" customWidth="1"/>
    <col min="15360" max="15360" width="13" customWidth="1"/>
    <col min="15361" max="15361" width="13.7109375" customWidth="1"/>
    <col min="15362" max="15362" width="13.42578125" customWidth="1"/>
    <col min="15613" max="15613" width="23.140625" customWidth="1"/>
    <col min="15614" max="15614" width="32.85546875" customWidth="1"/>
    <col min="15615" max="15615" width="27.7109375" customWidth="1"/>
    <col min="15616" max="15616" width="13" customWidth="1"/>
    <col min="15617" max="15617" width="13.7109375" customWidth="1"/>
    <col min="15618" max="15618" width="13.42578125" customWidth="1"/>
    <col min="15869" max="15869" width="23.140625" customWidth="1"/>
    <col min="15870" max="15870" width="32.85546875" customWidth="1"/>
    <col min="15871" max="15871" width="27.7109375" customWidth="1"/>
    <col min="15872" max="15872" width="13" customWidth="1"/>
    <col min="15873" max="15873" width="13.7109375" customWidth="1"/>
    <col min="15874" max="15874" width="13.42578125" customWidth="1"/>
    <col min="16125" max="16125" width="23.140625" customWidth="1"/>
    <col min="16126" max="16126" width="32.85546875" customWidth="1"/>
    <col min="16127" max="16127" width="27.7109375" customWidth="1"/>
    <col min="16128" max="16128" width="13" customWidth="1"/>
    <col min="16129" max="16129" width="13.7109375" customWidth="1"/>
    <col min="16130" max="16130" width="13.42578125" customWidth="1"/>
  </cols>
  <sheetData>
    <row r="1" spans="1:6" s="2" customFormat="1" ht="26.25" x14ac:dyDescent="0.25">
      <c r="A1" s="1" t="s">
        <v>0</v>
      </c>
      <c r="D1" s="3" t="s">
        <v>1</v>
      </c>
      <c r="E1" s="3" t="s">
        <v>154</v>
      </c>
    </row>
    <row r="2" spans="1:6" x14ac:dyDescent="0.25">
      <c r="D2" s="5"/>
      <c r="E2" s="5"/>
    </row>
    <row r="3" spans="1:6" x14ac:dyDescent="0.25">
      <c r="A3" s="6" t="s">
        <v>2</v>
      </c>
      <c r="D3" s="5"/>
      <c r="E3" s="5"/>
    </row>
    <row r="4" spans="1:6" x14ac:dyDescent="0.25">
      <c r="D4" s="5"/>
      <c r="E4" s="5"/>
    </row>
    <row r="5" spans="1:6" s="39" customFormat="1" x14ac:dyDescent="0.25">
      <c r="A5" s="39" t="s">
        <v>99</v>
      </c>
      <c r="B5" s="40" t="s">
        <v>3</v>
      </c>
      <c r="D5" s="41">
        <v>0.15</v>
      </c>
      <c r="E5" s="41">
        <v>0.06</v>
      </c>
    </row>
    <row r="6" spans="1:6" s="39" customFormat="1" x14ac:dyDescent="0.25">
      <c r="A6" s="39" t="s">
        <v>4</v>
      </c>
      <c r="B6" s="40" t="s">
        <v>3</v>
      </c>
      <c r="D6" s="41">
        <v>12</v>
      </c>
      <c r="E6" s="41">
        <v>54.05</v>
      </c>
    </row>
    <row r="7" spans="1:6" s="39" customFormat="1" x14ac:dyDescent="0.25">
      <c r="A7" s="39" t="s">
        <v>5</v>
      </c>
      <c r="B7" s="40" t="s">
        <v>3</v>
      </c>
      <c r="D7" s="41">
        <v>1.6</v>
      </c>
      <c r="E7" s="41">
        <v>1.62</v>
      </c>
    </row>
    <row r="8" spans="1:6" s="39" customFormat="1" x14ac:dyDescent="0.25">
      <c r="A8" s="39" t="s">
        <v>100</v>
      </c>
      <c r="B8" s="40" t="s">
        <v>3</v>
      </c>
      <c r="D8" s="41">
        <v>0.24</v>
      </c>
      <c r="E8" s="41">
        <v>0.17</v>
      </c>
    </row>
    <row r="9" spans="1:6" s="39" customFormat="1" x14ac:dyDescent="0.25">
      <c r="A9" s="39" t="s">
        <v>7</v>
      </c>
      <c r="B9" s="40" t="s">
        <v>3</v>
      </c>
      <c r="D9" s="41">
        <v>20</v>
      </c>
      <c r="E9" s="41">
        <v>173.28</v>
      </c>
    </row>
    <row r="10" spans="1:6" s="39" customFormat="1" x14ac:dyDescent="0.25">
      <c r="A10" s="39" t="s">
        <v>6</v>
      </c>
      <c r="B10" s="40" t="s">
        <v>8</v>
      </c>
      <c r="D10" s="41">
        <v>0</v>
      </c>
      <c r="E10" s="41">
        <v>0</v>
      </c>
    </row>
    <row r="11" spans="1:6" s="39" customFormat="1" x14ac:dyDescent="0.25">
      <c r="A11" s="39" t="s">
        <v>9</v>
      </c>
      <c r="B11" s="40" t="s">
        <v>8</v>
      </c>
      <c r="D11" s="41">
        <v>0</v>
      </c>
      <c r="E11" s="41">
        <v>25</v>
      </c>
    </row>
    <row r="12" spans="1:6" s="39" customFormat="1" x14ac:dyDescent="0.25">
      <c r="A12" s="42" t="s">
        <v>9</v>
      </c>
      <c r="B12" s="43" t="s">
        <v>141</v>
      </c>
      <c r="D12" s="41">
        <v>0</v>
      </c>
      <c r="E12" s="41">
        <v>620</v>
      </c>
    </row>
    <row r="13" spans="1:6" s="39" customFormat="1" x14ac:dyDescent="0.25">
      <c r="A13" s="42" t="s">
        <v>8</v>
      </c>
      <c r="B13" s="43" t="s">
        <v>129</v>
      </c>
      <c r="D13" s="41">
        <v>750</v>
      </c>
      <c r="E13" s="41">
        <v>917</v>
      </c>
    </row>
    <row r="14" spans="1:6" s="39" customFormat="1" x14ac:dyDescent="0.25">
      <c r="A14" s="39" t="s">
        <v>10</v>
      </c>
      <c r="B14" s="40" t="s">
        <v>11</v>
      </c>
      <c r="D14" s="41">
        <v>8250</v>
      </c>
      <c r="E14" s="41">
        <v>400</v>
      </c>
      <c r="F14" s="21"/>
    </row>
    <row r="15" spans="1:6" s="39" customFormat="1" x14ac:dyDescent="0.25">
      <c r="A15" s="39" t="s">
        <v>10</v>
      </c>
      <c r="B15" s="40" t="s">
        <v>12</v>
      </c>
      <c r="D15" s="41">
        <v>400</v>
      </c>
      <c r="E15" s="41">
        <v>820</v>
      </c>
    </row>
    <row r="16" spans="1:6" s="39" customFormat="1" x14ac:dyDescent="0.25">
      <c r="A16" s="39" t="s">
        <v>10</v>
      </c>
      <c r="B16" s="40" t="s">
        <v>13</v>
      </c>
      <c r="D16" s="41">
        <v>50</v>
      </c>
      <c r="E16" s="41">
        <v>50</v>
      </c>
    </row>
    <row r="17" spans="1:6" s="39" customFormat="1" x14ac:dyDescent="0.25">
      <c r="A17" s="39" t="s">
        <v>14</v>
      </c>
      <c r="B17" s="23" t="s">
        <v>15</v>
      </c>
      <c r="D17" s="41">
        <v>17000</v>
      </c>
      <c r="E17" s="41">
        <v>20680</v>
      </c>
    </row>
    <row r="18" spans="1:6" s="39" customFormat="1" x14ac:dyDescent="0.25">
      <c r="A18" s="39" t="s">
        <v>16</v>
      </c>
      <c r="B18" s="40" t="s">
        <v>17</v>
      </c>
      <c r="D18" s="41">
        <v>26825</v>
      </c>
      <c r="E18" s="41">
        <v>38700</v>
      </c>
    </row>
    <row r="19" spans="1:6" s="39" customFormat="1" x14ac:dyDescent="0.25">
      <c r="A19" s="42" t="s">
        <v>16</v>
      </c>
      <c r="B19" s="43" t="s">
        <v>112</v>
      </c>
      <c r="D19" s="41">
        <v>75</v>
      </c>
      <c r="E19" s="44">
        <v>0</v>
      </c>
    </row>
    <row r="20" spans="1:6" s="39" customFormat="1" x14ac:dyDescent="0.25">
      <c r="A20" s="42" t="s">
        <v>16</v>
      </c>
      <c r="B20" s="43" t="s">
        <v>114</v>
      </c>
      <c r="D20" s="41">
        <v>425</v>
      </c>
      <c r="E20" s="44">
        <v>0</v>
      </c>
    </row>
    <row r="21" spans="1:6" s="40" customFormat="1" x14ac:dyDescent="0.25">
      <c r="A21" s="40" t="s">
        <v>16</v>
      </c>
      <c r="B21" s="40" t="s">
        <v>18</v>
      </c>
      <c r="D21" s="46">
        <v>5000</v>
      </c>
      <c r="E21" s="45">
        <v>5929.16</v>
      </c>
      <c r="F21" s="21"/>
    </row>
    <row r="22" spans="1:6" s="39" customFormat="1" x14ac:dyDescent="0.25">
      <c r="A22" s="39" t="s">
        <v>19</v>
      </c>
      <c r="B22" s="23" t="s">
        <v>20</v>
      </c>
      <c r="D22" s="41">
        <v>8610</v>
      </c>
      <c r="E22" s="46">
        <v>3182.43</v>
      </c>
      <c r="F22" s="47"/>
    </row>
    <row r="23" spans="1:6" s="39" customFormat="1" x14ac:dyDescent="0.25">
      <c r="A23" s="42" t="s">
        <v>142</v>
      </c>
      <c r="B23" s="23"/>
      <c r="D23" s="41">
        <v>0</v>
      </c>
      <c r="E23" s="46">
        <v>19338.72</v>
      </c>
      <c r="F23" s="47"/>
    </row>
    <row r="24" spans="1:6" s="39" customFormat="1" x14ac:dyDescent="0.25">
      <c r="A24" s="42" t="s">
        <v>155</v>
      </c>
      <c r="B24" s="23"/>
      <c r="D24" s="48">
        <v>0</v>
      </c>
      <c r="E24" s="49">
        <v>254.5</v>
      </c>
      <c r="F24" s="47"/>
    </row>
    <row r="25" spans="1:6" x14ac:dyDescent="0.25">
      <c r="C25" s="6" t="s">
        <v>21</v>
      </c>
      <c r="D25" s="18">
        <f>SUM(D5:D24)</f>
        <v>67418.989999999991</v>
      </c>
      <c r="E25" s="18">
        <f>SUM(E5:E24)</f>
        <v>91145.989999999991</v>
      </c>
    </row>
    <row r="26" spans="1:6" x14ac:dyDescent="0.25">
      <c r="C26" s="6"/>
      <c r="D26" s="5"/>
      <c r="E26" s="5"/>
    </row>
    <row r="27" spans="1:6" x14ac:dyDescent="0.25">
      <c r="A27" s="6"/>
      <c r="B27" s="24"/>
      <c r="C27" s="6"/>
      <c r="D27" s="5"/>
      <c r="E27" s="5"/>
    </row>
    <row r="28" spans="1:6" x14ac:dyDescent="0.25">
      <c r="A28" s="6" t="s">
        <v>22</v>
      </c>
      <c r="C28" s="6"/>
      <c r="D28" s="5"/>
      <c r="E28" s="5"/>
    </row>
    <row r="29" spans="1:6" x14ac:dyDescent="0.25">
      <c r="D29" s="5"/>
      <c r="E29" s="5"/>
    </row>
    <row r="30" spans="1:6" x14ac:dyDescent="0.25">
      <c r="A30" s="6" t="s">
        <v>23</v>
      </c>
      <c r="B30" s="25"/>
      <c r="D30" s="5"/>
      <c r="E30" s="5"/>
      <c r="F30" s="14"/>
    </row>
    <row r="31" spans="1:6" s="39" customFormat="1" x14ac:dyDescent="0.25">
      <c r="A31" s="39" t="s">
        <v>24</v>
      </c>
      <c r="B31" s="40" t="s">
        <v>25</v>
      </c>
      <c r="D31" s="41">
        <v>1500</v>
      </c>
      <c r="E31" s="41">
        <v>1400</v>
      </c>
    </row>
    <row r="32" spans="1:6" s="39" customFormat="1" x14ac:dyDescent="0.25">
      <c r="A32" s="7" t="s">
        <v>26</v>
      </c>
      <c r="B32" s="40" t="s">
        <v>27</v>
      </c>
      <c r="D32" s="41">
        <v>0</v>
      </c>
      <c r="E32" s="41">
        <v>0</v>
      </c>
    </row>
    <row r="33" spans="1:6" s="39" customFormat="1" x14ac:dyDescent="0.25">
      <c r="A33" s="7" t="s">
        <v>28</v>
      </c>
      <c r="B33" s="23" t="s">
        <v>29</v>
      </c>
      <c r="D33" s="41">
        <v>200</v>
      </c>
      <c r="E33" s="41">
        <v>208.19</v>
      </c>
      <c r="F33" s="21"/>
    </row>
    <row r="34" spans="1:6" s="39" customFormat="1" x14ac:dyDescent="0.25">
      <c r="A34" s="7" t="s">
        <v>143</v>
      </c>
      <c r="B34" s="23"/>
      <c r="D34" s="41">
        <v>0</v>
      </c>
      <c r="E34" s="41">
        <v>4</v>
      </c>
      <c r="F34" s="21"/>
    </row>
    <row r="35" spans="1:6" s="39" customFormat="1" x14ac:dyDescent="0.25">
      <c r="A35" s="7" t="s">
        <v>30</v>
      </c>
      <c r="B35" s="23" t="s">
        <v>31</v>
      </c>
      <c r="D35" s="41">
        <v>400</v>
      </c>
      <c r="E35" s="41">
        <v>165.24</v>
      </c>
      <c r="F35" s="50"/>
    </row>
    <row r="36" spans="1:6" s="39" customFormat="1" x14ac:dyDescent="0.25">
      <c r="A36" s="7" t="s">
        <v>32</v>
      </c>
      <c r="B36" s="23" t="s">
        <v>33</v>
      </c>
      <c r="C36" s="51"/>
      <c r="D36" s="41">
        <v>200</v>
      </c>
      <c r="E36" s="41">
        <v>0</v>
      </c>
      <c r="F36" s="21"/>
    </row>
    <row r="37" spans="1:6" s="39" customFormat="1" ht="26.25" x14ac:dyDescent="0.25">
      <c r="A37" s="39" t="s">
        <v>34</v>
      </c>
      <c r="B37" s="9" t="s">
        <v>35</v>
      </c>
      <c r="D37" s="41">
        <v>528</v>
      </c>
      <c r="E37" s="41">
        <v>499</v>
      </c>
    </row>
    <row r="38" spans="1:6" s="39" customFormat="1" x14ac:dyDescent="0.25">
      <c r="A38" s="10" t="s">
        <v>34</v>
      </c>
      <c r="B38" s="9" t="s">
        <v>36</v>
      </c>
      <c r="D38" s="41">
        <v>500</v>
      </c>
      <c r="E38" s="41">
        <v>449.99</v>
      </c>
    </row>
    <row r="39" spans="1:6" s="39" customFormat="1" ht="26.25" x14ac:dyDescent="0.25">
      <c r="A39" s="10" t="s">
        <v>34</v>
      </c>
      <c r="B39" s="9" t="s">
        <v>140</v>
      </c>
      <c r="D39" s="52">
        <v>500</v>
      </c>
      <c r="E39" s="41">
        <v>500</v>
      </c>
      <c r="F39" s="21"/>
    </row>
    <row r="40" spans="1:6" s="39" customFormat="1" x14ac:dyDescent="0.25">
      <c r="A40" s="39" t="s">
        <v>37</v>
      </c>
      <c r="B40" s="40" t="s">
        <v>38</v>
      </c>
      <c r="D40" s="41">
        <v>270</v>
      </c>
      <c r="E40" s="41">
        <v>275</v>
      </c>
    </row>
    <row r="41" spans="1:6" s="39" customFormat="1" x14ac:dyDescent="0.25">
      <c r="A41" s="39" t="s">
        <v>39</v>
      </c>
      <c r="B41" s="40"/>
      <c r="D41" s="41">
        <v>775</v>
      </c>
      <c r="E41" s="41">
        <v>769</v>
      </c>
    </row>
    <row r="42" spans="1:6" s="39" customFormat="1" ht="45" x14ac:dyDescent="0.25">
      <c r="A42" s="39" t="s">
        <v>40</v>
      </c>
      <c r="B42" s="51" t="s">
        <v>102</v>
      </c>
      <c r="D42" s="41">
        <v>100</v>
      </c>
      <c r="E42" s="41">
        <v>110.22</v>
      </c>
      <c r="F42" s="21"/>
    </row>
    <row r="43" spans="1:6" s="39" customFormat="1" ht="30" x14ac:dyDescent="0.25">
      <c r="A43" s="42" t="s">
        <v>146</v>
      </c>
      <c r="B43" s="51" t="s">
        <v>147</v>
      </c>
      <c r="D43" s="41">
        <v>0</v>
      </c>
      <c r="E43" s="41">
        <v>17.190000000000001</v>
      </c>
      <c r="F43" s="21"/>
    </row>
    <row r="44" spans="1:6" s="39" customFormat="1" ht="30" x14ac:dyDescent="0.25">
      <c r="A44" s="39" t="s">
        <v>41</v>
      </c>
      <c r="B44" s="51" t="s">
        <v>103</v>
      </c>
      <c r="D44" s="41">
        <v>75</v>
      </c>
      <c r="E44" s="41">
        <v>62.95</v>
      </c>
    </row>
    <row r="45" spans="1:6" s="39" customFormat="1" ht="30" x14ac:dyDescent="0.25">
      <c r="A45" s="7" t="s">
        <v>42</v>
      </c>
      <c r="B45" s="51" t="s">
        <v>43</v>
      </c>
      <c r="D45" s="41">
        <v>0</v>
      </c>
      <c r="E45" s="41">
        <v>0</v>
      </c>
      <c r="F45" s="21"/>
    </row>
    <row r="46" spans="1:6" s="39" customFormat="1" ht="30" x14ac:dyDescent="0.25">
      <c r="A46" s="7" t="s">
        <v>9</v>
      </c>
      <c r="B46" s="47" t="s">
        <v>44</v>
      </c>
      <c r="D46" s="41">
        <v>2000</v>
      </c>
      <c r="E46" s="41">
        <v>1307.9000000000001</v>
      </c>
    </row>
    <row r="47" spans="1:6" s="39" customFormat="1" ht="30" x14ac:dyDescent="0.25">
      <c r="A47" s="7" t="s">
        <v>45</v>
      </c>
      <c r="B47" s="51" t="s">
        <v>125</v>
      </c>
      <c r="D47" s="41">
        <v>150</v>
      </c>
      <c r="E47" s="41">
        <v>133.32</v>
      </c>
    </row>
    <row r="48" spans="1:6" s="39" customFormat="1" ht="26.25" x14ac:dyDescent="0.25">
      <c r="A48" s="10" t="s">
        <v>45</v>
      </c>
      <c r="B48" s="9" t="s">
        <v>101</v>
      </c>
      <c r="D48" s="41">
        <v>50</v>
      </c>
      <c r="E48" s="41">
        <v>0</v>
      </c>
    </row>
    <row r="49" spans="1:6" s="39" customFormat="1" x14ac:dyDescent="0.25">
      <c r="A49" s="10" t="s">
        <v>45</v>
      </c>
      <c r="B49" s="9" t="s">
        <v>156</v>
      </c>
      <c r="D49" s="41">
        <v>0</v>
      </c>
      <c r="E49" s="41">
        <v>149.97</v>
      </c>
    </row>
    <row r="50" spans="1:6" s="39" customFormat="1" ht="26.25" x14ac:dyDescent="0.25">
      <c r="A50" s="10" t="s">
        <v>62</v>
      </c>
      <c r="B50" s="9" t="s">
        <v>136</v>
      </c>
      <c r="D50" s="41">
        <v>175</v>
      </c>
      <c r="E50" s="41">
        <v>175</v>
      </c>
    </row>
    <row r="51" spans="1:6" s="39" customFormat="1" ht="45" x14ac:dyDescent="0.25">
      <c r="A51" s="39" t="s">
        <v>46</v>
      </c>
      <c r="B51" s="51" t="s">
        <v>130</v>
      </c>
      <c r="D51" s="41">
        <v>0</v>
      </c>
      <c r="E51" s="41">
        <v>0</v>
      </c>
      <c r="F51" s="21"/>
    </row>
    <row r="52" spans="1:6" s="39" customFormat="1" x14ac:dyDescent="0.25">
      <c r="A52" s="39" t="s">
        <v>47</v>
      </c>
      <c r="B52" s="43" t="s">
        <v>48</v>
      </c>
      <c r="D52" s="48">
        <v>0</v>
      </c>
      <c r="E52" s="48">
        <v>388</v>
      </c>
    </row>
    <row r="53" spans="1:6" x14ac:dyDescent="0.25">
      <c r="C53" s="6" t="s">
        <v>115</v>
      </c>
      <c r="D53" s="18">
        <f>SUM(D31:D52)</f>
        <v>7423</v>
      </c>
      <c r="E53" s="18">
        <f>SUM(E31:E52)</f>
        <v>6614.97</v>
      </c>
    </row>
    <row r="54" spans="1:6" x14ac:dyDescent="0.25">
      <c r="C54" s="6"/>
      <c r="D54" s="5"/>
      <c r="E54" s="5"/>
    </row>
    <row r="55" spans="1:6" x14ac:dyDescent="0.25">
      <c r="A55" s="6" t="s">
        <v>49</v>
      </c>
      <c r="B55" s="26"/>
      <c r="C55" s="6"/>
      <c r="D55" s="5"/>
      <c r="E55" s="5"/>
    </row>
    <row r="56" spans="1:6" ht="26.25" x14ac:dyDescent="0.25">
      <c r="A56" s="12" t="s">
        <v>41</v>
      </c>
      <c r="B56" s="13" t="s">
        <v>50</v>
      </c>
      <c r="C56" s="6"/>
      <c r="D56" s="5">
        <v>50</v>
      </c>
      <c r="E56" s="5">
        <v>0</v>
      </c>
    </row>
    <row r="57" spans="1:6" ht="26.25" x14ac:dyDescent="0.25">
      <c r="A57" s="12" t="s">
        <v>42</v>
      </c>
      <c r="B57" s="13" t="s">
        <v>50</v>
      </c>
      <c r="D57" s="5">
        <v>225</v>
      </c>
      <c r="E57" s="5">
        <v>501.02</v>
      </c>
    </row>
    <row r="58" spans="1:6" x14ac:dyDescent="0.25">
      <c r="A58" s="12" t="s">
        <v>45</v>
      </c>
      <c r="B58" s="26" t="s">
        <v>104</v>
      </c>
      <c r="D58" s="17">
        <v>225</v>
      </c>
      <c r="E58" s="17">
        <v>0</v>
      </c>
    </row>
    <row r="59" spans="1:6" ht="26.25" x14ac:dyDescent="0.25">
      <c r="A59" s="12"/>
      <c r="C59" s="2" t="s">
        <v>116</v>
      </c>
      <c r="D59" s="18">
        <f>SUM(D56:D58)</f>
        <v>500</v>
      </c>
      <c r="E59" s="18">
        <f>SUM(E56:E58)</f>
        <v>501.02</v>
      </c>
    </row>
    <row r="60" spans="1:6" x14ac:dyDescent="0.25">
      <c r="D60" s="5"/>
      <c r="E60" s="5"/>
    </row>
    <row r="61" spans="1:6" x14ac:dyDescent="0.25">
      <c r="A61" s="6" t="s">
        <v>133</v>
      </c>
      <c r="D61" s="5"/>
      <c r="E61" s="5"/>
    </row>
    <row r="62" spans="1:6" s="16" customFormat="1" x14ac:dyDescent="0.25">
      <c r="A62" s="16" t="s">
        <v>41</v>
      </c>
      <c r="B62" s="27"/>
      <c r="D62" s="20">
        <v>75</v>
      </c>
      <c r="E62" s="20">
        <v>11.24</v>
      </c>
    </row>
    <row r="63" spans="1:6" s="16" customFormat="1" x14ac:dyDescent="0.25">
      <c r="A63" s="16" t="s">
        <v>58</v>
      </c>
      <c r="B63" s="27"/>
      <c r="D63" s="48">
        <v>0</v>
      </c>
      <c r="E63" s="48">
        <v>0</v>
      </c>
    </row>
    <row r="64" spans="1:6" x14ac:dyDescent="0.25">
      <c r="C64" s="2" t="s">
        <v>117</v>
      </c>
      <c r="D64" s="18">
        <f>SUM(D62:D63)</f>
        <v>75</v>
      </c>
      <c r="E64" s="18">
        <f>SUM(E62:E63)</f>
        <v>11.24</v>
      </c>
    </row>
    <row r="65" spans="1:5" x14ac:dyDescent="0.25">
      <c r="D65" s="5"/>
      <c r="E65" s="5"/>
    </row>
    <row r="66" spans="1:5" x14ac:dyDescent="0.25">
      <c r="A66" s="6" t="s">
        <v>51</v>
      </c>
      <c r="B66" s="29"/>
      <c r="D66" s="5"/>
      <c r="E66" s="5"/>
    </row>
    <row r="67" spans="1:5" s="16" customFormat="1" x14ac:dyDescent="0.25">
      <c r="A67" s="16" t="s">
        <v>30</v>
      </c>
      <c r="B67" s="27" t="s">
        <v>52</v>
      </c>
      <c r="D67" s="20">
        <v>750</v>
      </c>
      <c r="E67" s="20">
        <v>768.22</v>
      </c>
    </row>
    <row r="68" spans="1:5" s="16" customFormat="1" ht="14.25" customHeight="1" x14ac:dyDescent="0.25">
      <c r="A68" s="16" t="s">
        <v>53</v>
      </c>
      <c r="B68" s="27" t="s">
        <v>54</v>
      </c>
      <c r="D68" s="20">
        <v>1000</v>
      </c>
      <c r="E68" s="20">
        <v>0</v>
      </c>
    </row>
    <row r="69" spans="1:5" s="16" customFormat="1" x14ac:dyDescent="0.25">
      <c r="A69" s="16" t="s">
        <v>55</v>
      </c>
      <c r="B69" s="27" t="s">
        <v>56</v>
      </c>
      <c r="D69" s="20">
        <v>2000</v>
      </c>
      <c r="E69" s="20">
        <v>1084</v>
      </c>
    </row>
    <row r="70" spans="1:5" s="16" customFormat="1" x14ac:dyDescent="0.25">
      <c r="A70" s="16" t="s">
        <v>55</v>
      </c>
      <c r="B70" s="27" t="s">
        <v>57</v>
      </c>
      <c r="D70" s="20">
        <v>500</v>
      </c>
      <c r="E70" s="20">
        <v>0</v>
      </c>
    </row>
    <row r="71" spans="1:5" s="16" customFormat="1" ht="45" x14ac:dyDescent="0.25">
      <c r="A71" s="16" t="s">
        <v>41</v>
      </c>
      <c r="B71" s="38" t="s">
        <v>150</v>
      </c>
      <c r="D71" s="20">
        <v>0</v>
      </c>
      <c r="E71" s="20">
        <v>2.96</v>
      </c>
    </row>
    <row r="72" spans="1:5" s="16" customFormat="1" x14ac:dyDescent="0.25">
      <c r="A72" s="16" t="s">
        <v>60</v>
      </c>
      <c r="B72" s="27" t="s">
        <v>61</v>
      </c>
      <c r="D72" s="20">
        <v>60</v>
      </c>
      <c r="E72" s="20">
        <v>0</v>
      </c>
    </row>
    <row r="73" spans="1:5" s="16" customFormat="1" x14ac:dyDescent="0.25">
      <c r="A73" s="16" t="s">
        <v>58</v>
      </c>
      <c r="B73" s="27"/>
      <c r="D73" s="20">
        <v>251</v>
      </c>
      <c r="E73" s="20">
        <v>84.91</v>
      </c>
    </row>
    <row r="74" spans="1:5" s="16" customFormat="1" x14ac:dyDescent="0.25">
      <c r="A74" s="16" t="s">
        <v>62</v>
      </c>
      <c r="B74" s="27" t="s">
        <v>63</v>
      </c>
      <c r="D74" s="20">
        <v>875</v>
      </c>
      <c r="E74" s="20">
        <v>0</v>
      </c>
    </row>
    <row r="75" spans="1:5" s="16" customFormat="1" x14ac:dyDescent="0.25">
      <c r="A75" s="16" t="s">
        <v>62</v>
      </c>
      <c r="B75" s="27" t="s">
        <v>64</v>
      </c>
      <c r="D75" s="48">
        <v>875</v>
      </c>
      <c r="E75" s="48">
        <v>181.7</v>
      </c>
    </row>
    <row r="76" spans="1:5" x14ac:dyDescent="0.25">
      <c r="C76" s="6" t="s">
        <v>124</v>
      </c>
      <c r="D76" s="18">
        <f>SUM(D67:D75)</f>
        <v>6311</v>
      </c>
      <c r="E76" s="18">
        <f>SUM(E67:E75)</f>
        <v>2121.79</v>
      </c>
    </row>
    <row r="77" spans="1:5" x14ac:dyDescent="0.25">
      <c r="D77" s="5"/>
      <c r="E77" s="5"/>
    </row>
    <row r="78" spans="1:5" x14ac:dyDescent="0.25">
      <c r="A78" s="6" t="s">
        <v>65</v>
      </c>
      <c r="B78" s="22" t="s">
        <v>66</v>
      </c>
      <c r="D78" s="18">
        <v>250</v>
      </c>
      <c r="E78" s="18"/>
    </row>
    <row r="79" spans="1:5" x14ac:dyDescent="0.25">
      <c r="A79" s="6"/>
      <c r="B79" s="22" t="s">
        <v>134</v>
      </c>
      <c r="D79" s="18">
        <v>1000</v>
      </c>
      <c r="E79" s="18">
        <v>575</v>
      </c>
    </row>
    <row r="80" spans="1:5" x14ac:dyDescent="0.25">
      <c r="A80" s="6"/>
      <c r="D80" s="5"/>
      <c r="E80" s="5"/>
    </row>
    <row r="81" spans="1:6" x14ac:dyDescent="0.25">
      <c r="A81" s="6" t="s">
        <v>67</v>
      </c>
      <c r="B81" s="22" t="s">
        <v>134</v>
      </c>
      <c r="D81" s="18">
        <v>1000</v>
      </c>
      <c r="E81" s="18">
        <v>1000</v>
      </c>
    </row>
    <row r="82" spans="1:6" x14ac:dyDescent="0.25">
      <c r="A82" s="6"/>
      <c r="D82" s="18"/>
      <c r="E82" s="18"/>
    </row>
    <row r="83" spans="1:6" x14ac:dyDescent="0.25">
      <c r="A83" s="6" t="s">
        <v>128</v>
      </c>
      <c r="B83" s="22" t="s">
        <v>135</v>
      </c>
      <c r="D83" s="18">
        <v>500</v>
      </c>
      <c r="E83" s="18">
        <v>0</v>
      </c>
    </row>
    <row r="84" spans="1:6" x14ac:dyDescent="0.25">
      <c r="D84" s="5"/>
      <c r="E84" s="5"/>
    </row>
    <row r="85" spans="1:6" x14ac:dyDescent="0.25">
      <c r="A85" s="15" t="s">
        <v>148</v>
      </c>
      <c r="B85" s="22" t="s">
        <v>149</v>
      </c>
      <c r="D85" s="5"/>
      <c r="E85" s="5"/>
    </row>
    <row r="86" spans="1:6" s="16" customFormat="1" x14ac:dyDescent="0.25">
      <c r="A86" s="12" t="s">
        <v>30</v>
      </c>
      <c r="B86" s="27"/>
      <c r="D86" s="41">
        <v>300</v>
      </c>
      <c r="E86" s="41">
        <v>93.08</v>
      </c>
      <c r="F86" s="21"/>
    </row>
    <row r="87" spans="1:6" s="16" customFormat="1" x14ac:dyDescent="0.25">
      <c r="A87" s="16" t="s">
        <v>32</v>
      </c>
      <c r="B87" s="27" t="s">
        <v>33</v>
      </c>
      <c r="D87" s="48">
        <v>200</v>
      </c>
      <c r="E87" s="48">
        <v>0</v>
      </c>
      <c r="F87" s="21"/>
    </row>
    <row r="88" spans="1:6" x14ac:dyDescent="0.25">
      <c r="D88" s="31">
        <f>SUM(D86:D87)</f>
        <v>500</v>
      </c>
      <c r="E88" s="31">
        <f>SUM(E86:E87)</f>
        <v>93.08</v>
      </c>
      <c r="F88" s="21"/>
    </row>
    <row r="89" spans="1:6" x14ac:dyDescent="0.25">
      <c r="D89" s="5"/>
      <c r="E89" s="5"/>
    </row>
    <row r="90" spans="1:6" x14ac:dyDescent="0.25">
      <c r="A90" s="6" t="s">
        <v>68</v>
      </c>
      <c r="D90" s="5"/>
      <c r="E90" s="5"/>
    </row>
    <row r="91" spans="1:6" s="16" customFormat="1" x14ac:dyDescent="0.25">
      <c r="A91" s="12" t="s">
        <v>30</v>
      </c>
      <c r="B91" s="27" t="s">
        <v>69</v>
      </c>
      <c r="C91" s="12"/>
      <c r="D91" s="20">
        <v>300</v>
      </c>
      <c r="E91" s="20">
        <v>177.82</v>
      </c>
    </row>
    <row r="92" spans="1:6" s="16" customFormat="1" x14ac:dyDescent="0.25">
      <c r="A92" s="16" t="s">
        <v>70</v>
      </c>
      <c r="B92" s="27"/>
      <c r="D92" s="20">
        <v>0</v>
      </c>
      <c r="E92" s="20">
        <v>0</v>
      </c>
    </row>
    <row r="93" spans="1:6" s="16" customFormat="1" x14ac:dyDescent="0.25">
      <c r="A93" s="16" t="s">
        <v>71</v>
      </c>
      <c r="B93" s="27" t="s">
        <v>113</v>
      </c>
      <c r="D93" s="20">
        <v>0</v>
      </c>
      <c r="E93" s="20">
        <v>0</v>
      </c>
    </row>
    <row r="94" spans="1:6" s="16" customFormat="1" x14ac:dyDescent="0.25">
      <c r="A94" s="16" t="s">
        <v>59</v>
      </c>
      <c r="B94" s="26" t="s">
        <v>73</v>
      </c>
      <c r="D94" s="19">
        <v>0</v>
      </c>
      <c r="E94" s="19"/>
      <c r="F94" s="20"/>
    </row>
    <row r="95" spans="1:6" s="38" customFormat="1" x14ac:dyDescent="0.25">
      <c r="A95" s="38" t="s">
        <v>74</v>
      </c>
      <c r="B95" s="13" t="s">
        <v>75</v>
      </c>
      <c r="D95" s="20">
        <v>0</v>
      </c>
      <c r="E95" s="20"/>
      <c r="F95" s="20"/>
    </row>
    <row r="96" spans="1:6" s="38" customFormat="1" x14ac:dyDescent="0.25">
      <c r="B96" s="27" t="s">
        <v>72</v>
      </c>
      <c r="D96" s="20">
        <v>0</v>
      </c>
      <c r="E96" s="20"/>
      <c r="F96" s="20"/>
    </row>
    <row r="97" spans="1:6" s="38" customFormat="1" ht="30" x14ac:dyDescent="0.25">
      <c r="A97" s="38" t="s">
        <v>58</v>
      </c>
      <c r="B97" s="13"/>
      <c r="D97" s="48">
        <v>485</v>
      </c>
      <c r="E97" s="48">
        <v>562.69000000000005</v>
      </c>
    </row>
    <row r="98" spans="1:6" x14ac:dyDescent="0.25">
      <c r="C98" s="6" t="s">
        <v>123</v>
      </c>
      <c r="D98" s="18">
        <f>SUM(D91:D97)</f>
        <v>785</v>
      </c>
      <c r="E98" s="18">
        <f>SUM(E91:E97)</f>
        <v>740.51</v>
      </c>
    </row>
    <row r="99" spans="1:6" x14ac:dyDescent="0.25">
      <c r="D99" s="5"/>
      <c r="E99" s="5"/>
    </row>
    <row r="100" spans="1:6" x14ac:dyDescent="0.25">
      <c r="A100" s="6" t="s">
        <v>76</v>
      </c>
      <c r="B100" s="25"/>
      <c r="D100" s="5"/>
      <c r="E100" s="5"/>
    </row>
    <row r="101" spans="1:6" s="16" customFormat="1" x14ac:dyDescent="0.25">
      <c r="A101" s="12" t="s">
        <v>28</v>
      </c>
      <c r="B101" s="26" t="s">
        <v>77</v>
      </c>
      <c r="D101" s="20">
        <v>200</v>
      </c>
      <c r="E101" s="20">
        <v>200</v>
      </c>
    </row>
    <row r="102" spans="1:6" s="16" customFormat="1" x14ac:dyDescent="0.25">
      <c r="A102" s="16" t="s">
        <v>78</v>
      </c>
      <c r="B102" s="27"/>
      <c r="C102" s="12"/>
      <c r="D102" s="20">
        <v>3000</v>
      </c>
      <c r="E102" s="20">
        <v>3000</v>
      </c>
    </row>
    <row r="103" spans="1:6" s="16" customFormat="1" x14ac:dyDescent="0.25">
      <c r="A103" s="16" t="s">
        <v>79</v>
      </c>
      <c r="B103" s="27"/>
      <c r="C103" s="12"/>
      <c r="D103" s="20">
        <v>960</v>
      </c>
      <c r="E103" s="20">
        <v>0</v>
      </c>
      <c r="F103" s="14"/>
    </row>
    <row r="104" spans="1:6" s="16" customFormat="1" x14ac:dyDescent="0.25">
      <c r="A104" s="16" t="s">
        <v>41</v>
      </c>
      <c r="B104" s="27" t="s">
        <v>105</v>
      </c>
      <c r="D104" s="20">
        <v>368</v>
      </c>
      <c r="E104" s="20">
        <v>1133.04</v>
      </c>
    </row>
    <row r="105" spans="1:6" s="16" customFormat="1" x14ac:dyDescent="0.25">
      <c r="A105" s="16" t="s">
        <v>74</v>
      </c>
      <c r="B105" s="27" t="s">
        <v>80</v>
      </c>
      <c r="C105" s="12"/>
      <c r="D105" s="48">
        <v>6680</v>
      </c>
      <c r="E105" s="48">
        <v>9896.7099999999991</v>
      </c>
    </row>
    <row r="106" spans="1:6" x14ac:dyDescent="0.25">
      <c r="C106" s="6" t="s">
        <v>122</v>
      </c>
      <c r="D106" s="18">
        <f>SUM(D101:D105)</f>
        <v>11208</v>
      </c>
      <c r="E106" s="18">
        <f>SUM(E101:E105)</f>
        <v>14229.75</v>
      </c>
    </row>
    <row r="107" spans="1:6" x14ac:dyDescent="0.25">
      <c r="D107" s="5"/>
      <c r="E107" s="5"/>
    </row>
    <row r="108" spans="1:6" x14ac:dyDescent="0.25">
      <c r="A108" s="6" t="s">
        <v>81</v>
      </c>
      <c r="D108" s="5"/>
      <c r="E108" s="5"/>
    </row>
    <row r="109" spans="1:6" s="16" customFormat="1" x14ac:dyDescent="0.25">
      <c r="A109" s="16" t="s">
        <v>82</v>
      </c>
      <c r="B109" s="27"/>
      <c r="D109" s="48">
        <v>500</v>
      </c>
      <c r="E109" s="48">
        <v>470</v>
      </c>
    </row>
    <row r="110" spans="1:6" x14ac:dyDescent="0.25">
      <c r="C110" s="6" t="s">
        <v>121</v>
      </c>
      <c r="D110" s="18">
        <f>SUM(D109:D109)</f>
        <v>500</v>
      </c>
      <c r="E110" s="18">
        <f>SUM(E109)</f>
        <v>470</v>
      </c>
    </row>
    <row r="111" spans="1:6" x14ac:dyDescent="0.25">
      <c r="D111" s="5"/>
      <c r="E111" s="5"/>
    </row>
    <row r="112" spans="1:6" x14ac:dyDescent="0.25">
      <c r="A112" s="6" t="s">
        <v>83</v>
      </c>
      <c r="D112" s="5"/>
      <c r="E112" s="5"/>
    </row>
    <row r="113" spans="1:6" s="16" customFormat="1" x14ac:dyDescent="0.25">
      <c r="A113" s="12" t="s">
        <v>109</v>
      </c>
      <c r="B113" s="26" t="s">
        <v>108</v>
      </c>
      <c r="D113" s="20">
        <v>1115</v>
      </c>
      <c r="E113" s="20">
        <v>1080</v>
      </c>
    </row>
    <row r="114" spans="1:6" s="16" customFormat="1" x14ac:dyDescent="0.25">
      <c r="A114" s="12" t="s">
        <v>109</v>
      </c>
      <c r="B114" s="26" t="s">
        <v>145</v>
      </c>
      <c r="D114" s="20">
        <v>0</v>
      </c>
      <c r="E114" s="20">
        <v>2160</v>
      </c>
    </row>
    <row r="115" spans="1:6" s="16" customFormat="1" ht="14.25" customHeight="1" x14ac:dyDescent="0.25">
      <c r="A115" s="12" t="s">
        <v>41</v>
      </c>
      <c r="B115" s="26" t="s">
        <v>151</v>
      </c>
      <c r="D115" s="20">
        <v>0</v>
      </c>
      <c r="E115" s="20">
        <v>1.1499999999999999</v>
      </c>
    </row>
    <row r="116" spans="1:6" s="16" customFormat="1" x14ac:dyDescent="0.25">
      <c r="A116" s="12" t="s">
        <v>84</v>
      </c>
      <c r="B116" s="26" t="s">
        <v>107</v>
      </c>
      <c r="D116" s="20">
        <v>60</v>
      </c>
      <c r="E116" s="20">
        <v>60</v>
      </c>
    </row>
    <row r="117" spans="1:6" s="16" customFormat="1" x14ac:dyDescent="0.25">
      <c r="A117" s="12" t="s">
        <v>84</v>
      </c>
      <c r="B117" s="26" t="s">
        <v>152</v>
      </c>
      <c r="D117" s="20">
        <v>0</v>
      </c>
      <c r="E117" s="20">
        <v>406.98</v>
      </c>
    </row>
    <row r="118" spans="1:6" s="16" customFormat="1" x14ac:dyDescent="0.25">
      <c r="A118" s="16" t="s">
        <v>84</v>
      </c>
      <c r="B118" s="26" t="s">
        <v>106</v>
      </c>
      <c r="D118" s="48">
        <v>34.99</v>
      </c>
      <c r="E118" s="48">
        <v>33.17</v>
      </c>
    </row>
    <row r="119" spans="1:6" x14ac:dyDescent="0.25">
      <c r="C119" s="6" t="s">
        <v>120</v>
      </c>
      <c r="D119" s="18">
        <f>SUM(D113:D118)</f>
        <v>1209.99</v>
      </c>
      <c r="E119" s="18">
        <f>SUM(E113:E118)</f>
        <v>3741.3</v>
      </c>
    </row>
    <row r="120" spans="1:6" x14ac:dyDescent="0.25">
      <c r="D120" s="5"/>
      <c r="E120" s="5"/>
    </row>
    <row r="121" spans="1:6" x14ac:dyDescent="0.25">
      <c r="A121" s="6" t="s">
        <v>85</v>
      </c>
      <c r="D121" s="5"/>
      <c r="E121" s="5"/>
    </row>
    <row r="122" spans="1:6" s="16" customFormat="1" x14ac:dyDescent="0.25">
      <c r="A122" s="12" t="s">
        <v>86</v>
      </c>
      <c r="B122" s="27" t="s">
        <v>110</v>
      </c>
      <c r="D122" s="20">
        <v>38238.28</v>
      </c>
      <c r="E122" s="20">
        <v>51961.65</v>
      </c>
      <c r="F122" s="38"/>
    </row>
    <row r="123" spans="1:6" s="16" customFormat="1" x14ac:dyDescent="0.25">
      <c r="A123" s="12" t="s">
        <v>87</v>
      </c>
      <c r="B123" s="27" t="s">
        <v>111</v>
      </c>
      <c r="D123" s="48">
        <v>3000</v>
      </c>
      <c r="E123" s="48">
        <v>6170.74</v>
      </c>
      <c r="F123" s="14"/>
    </row>
    <row r="124" spans="1:6" x14ac:dyDescent="0.25">
      <c r="C124" s="6" t="s">
        <v>119</v>
      </c>
      <c r="D124" s="18">
        <f>SUM(D122:D123)</f>
        <v>41238.28</v>
      </c>
      <c r="E124" s="18">
        <f>SUM(E122:E123)</f>
        <v>58132.39</v>
      </c>
    </row>
    <row r="125" spans="1:6" x14ac:dyDescent="0.25">
      <c r="C125" s="6"/>
    </row>
    <row r="126" spans="1:6" x14ac:dyDescent="0.25">
      <c r="A126" s="15" t="s">
        <v>88</v>
      </c>
      <c r="C126" s="6"/>
    </row>
    <row r="127" spans="1:6" x14ac:dyDescent="0.25">
      <c r="A127" s="15" t="s">
        <v>89</v>
      </c>
      <c r="B127" s="25"/>
      <c r="C127" s="6"/>
    </row>
    <row r="128" spans="1:6" s="15" customFormat="1" x14ac:dyDescent="0.25">
      <c r="A128" s="15" t="s">
        <v>30</v>
      </c>
      <c r="B128" s="37" t="s">
        <v>90</v>
      </c>
      <c r="C128" s="6"/>
      <c r="D128" s="8">
        <v>200</v>
      </c>
      <c r="E128" s="8">
        <v>128.61000000000001</v>
      </c>
    </row>
    <row r="129" spans="1:5" x14ac:dyDescent="0.25">
      <c r="A129" s="16" t="s">
        <v>126</v>
      </c>
      <c r="B129" s="22" t="s">
        <v>127</v>
      </c>
      <c r="C129" s="6"/>
      <c r="D129" s="4">
        <v>50</v>
      </c>
      <c r="E129" s="4">
        <v>0</v>
      </c>
    </row>
    <row r="130" spans="1:5" x14ac:dyDescent="0.25">
      <c r="A130" s="16" t="s">
        <v>45</v>
      </c>
      <c r="B130" s="22" t="s">
        <v>91</v>
      </c>
      <c r="C130" s="6"/>
      <c r="D130" s="11">
        <v>0</v>
      </c>
      <c r="E130" s="11"/>
    </row>
    <row r="131" spans="1:5" x14ac:dyDescent="0.25">
      <c r="C131" s="6" t="s">
        <v>92</v>
      </c>
      <c r="D131" s="8">
        <f>SUM(D128:D129)</f>
        <v>250</v>
      </c>
      <c r="E131" s="8">
        <f>SUM(E128:E130)</f>
        <v>128.61000000000001</v>
      </c>
    </row>
    <row r="132" spans="1:5" x14ac:dyDescent="0.25">
      <c r="C132" s="6"/>
    </row>
    <row r="133" spans="1:5" s="16" customFormat="1" x14ac:dyDescent="0.25">
      <c r="A133" s="15" t="s">
        <v>93</v>
      </c>
      <c r="B133" s="25"/>
      <c r="C133" s="12"/>
      <c r="D133" s="19"/>
      <c r="E133" s="19"/>
    </row>
    <row r="134" spans="1:5" x14ac:dyDescent="0.25">
      <c r="A134" t="s">
        <v>45</v>
      </c>
      <c r="B134" s="27" t="s">
        <v>94</v>
      </c>
      <c r="C134" s="6"/>
      <c r="D134" s="11">
        <v>0</v>
      </c>
      <c r="E134" s="11">
        <v>0</v>
      </c>
    </row>
    <row r="135" spans="1:5" x14ac:dyDescent="0.25">
      <c r="C135" s="6" t="s">
        <v>95</v>
      </c>
      <c r="D135" s="8">
        <v>0</v>
      </c>
      <c r="E135" s="8">
        <v>0</v>
      </c>
    </row>
    <row r="136" spans="1:5" x14ac:dyDescent="0.25">
      <c r="C136" s="6"/>
      <c r="D136" s="8"/>
      <c r="E136" s="8"/>
    </row>
    <row r="137" spans="1:5" x14ac:dyDescent="0.25">
      <c r="A137" s="15" t="s">
        <v>131</v>
      </c>
      <c r="B137" s="25"/>
      <c r="C137" s="6"/>
      <c r="D137" s="8"/>
      <c r="E137" s="8"/>
    </row>
    <row r="138" spans="1:5" x14ac:dyDescent="0.25">
      <c r="A138" s="16" t="s">
        <v>30</v>
      </c>
      <c r="B138" s="27" t="s">
        <v>132</v>
      </c>
      <c r="C138" s="6" t="s">
        <v>144</v>
      </c>
      <c r="D138" s="32">
        <v>225</v>
      </c>
      <c r="E138" s="32">
        <v>91.55</v>
      </c>
    </row>
    <row r="139" spans="1:5" x14ac:dyDescent="0.25">
      <c r="C139" s="6"/>
      <c r="E139" s="11"/>
    </row>
    <row r="140" spans="1:5" x14ac:dyDescent="0.25">
      <c r="C140" s="6" t="s">
        <v>96</v>
      </c>
      <c r="D140" s="28">
        <f>SUM(D128:D138)</f>
        <v>725</v>
      </c>
      <c r="E140" s="30">
        <f>SUM(E131+E138)</f>
        <v>220.16000000000003</v>
      </c>
    </row>
    <row r="141" spans="1:5" x14ac:dyDescent="0.25">
      <c r="C141" s="6"/>
    </row>
    <row r="143" spans="1:5" x14ac:dyDescent="0.25">
      <c r="C143" t="s">
        <v>97</v>
      </c>
      <c r="D143" s="4">
        <f>SUM(D25)</f>
        <v>67418.989999999991</v>
      </c>
      <c r="E143" s="4">
        <f>SUM(E25)</f>
        <v>91145.989999999991</v>
      </c>
    </row>
    <row r="144" spans="1:5" x14ac:dyDescent="0.25">
      <c r="C144" t="s">
        <v>98</v>
      </c>
      <c r="D144" s="11">
        <f>SUM(D53,D59,D64,D76,D78,D79,D81,D83,D88,D98,D106,D110,D119,D124,D140)</f>
        <v>73225.27</v>
      </c>
      <c r="E144" s="11">
        <f>SUM(E53,E59,E64,E76,E78,E79,E81,E83,E88,E98,E106,E110,E119,E124,E140)</f>
        <v>88451.21</v>
      </c>
    </row>
    <row r="145" spans="1:5" x14ac:dyDescent="0.25">
      <c r="C145" s="6" t="s">
        <v>118</v>
      </c>
      <c r="D145" s="8">
        <f>SUM(D143-D144)</f>
        <v>-5806.2800000000134</v>
      </c>
      <c r="E145" s="8">
        <f>SUM(E143-E144)</f>
        <v>2694.7799999999843</v>
      </c>
    </row>
    <row r="148" spans="1:5" x14ac:dyDescent="0.25">
      <c r="A148" s="15" t="s">
        <v>153</v>
      </c>
    </row>
    <row r="149" spans="1:5" s="15" customFormat="1" x14ac:dyDescent="0.25">
      <c r="A149" s="35" t="s">
        <v>137</v>
      </c>
      <c r="B149" s="36" t="s">
        <v>138</v>
      </c>
      <c r="C149" s="34"/>
      <c r="D149" s="31">
        <v>875</v>
      </c>
      <c r="E149" s="31">
        <v>875</v>
      </c>
    </row>
    <row r="150" spans="1:5" s="15" customFormat="1" x14ac:dyDescent="0.25">
      <c r="A150" s="35" t="s">
        <v>137</v>
      </c>
      <c r="B150" s="36" t="s">
        <v>139</v>
      </c>
      <c r="C150" s="34"/>
      <c r="D150" s="33">
        <v>500</v>
      </c>
      <c r="E150" s="33">
        <v>250</v>
      </c>
    </row>
    <row r="151" spans="1:5" s="15" customFormat="1" x14ac:dyDescent="0.25">
      <c r="A151" s="35"/>
      <c r="B151" s="36"/>
      <c r="C151" s="34"/>
      <c r="D151" s="31">
        <f>SUM(D149:D150)</f>
        <v>1375</v>
      </c>
      <c r="E151" s="31">
        <f>SUM(E149:E150)</f>
        <v>1125</v>
      </c>
    </row>
    <row r="153" spans="1:5" x14ac:dyDescent="0.25">
      <c r="A153" s="12"/>
    </row>
    <row r="154" spans="1:5" x14ac:dyDescent="0.25">
      <c r="A154" s="12"/>
    </row>
    <row r="155" spans="1:5" x14ac:dyDescent="0.25">
      <c r="A155" s="12"/>
    </row>
    <row r="156" spans="1:5" x14ac:dyDescent="0.25">
      <c r="A156" s="1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Kuipers</dc:creator>
  <cp:lastModifiedBy>Juliana Kuipers</cp:lastModifiedBy>
  <dcterms:created xsi:type="dcterms:W3CDTF">2014-08-23T13:58:42Z</dcterms:created>
  <dcterms:modified xsi:type="dcterms:W3CDTF">2016-03-13T15:56:40Z</dcterms:modified>
</cp:coreProperties>
</file>